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alcul KIT CHAINE MOTO" sheetId="4" r:id="rId1"/>
    <sheet name="Feuille calcul" sheetId="2" r:id="rId2"/>
  </sheets>
  <calcPr calcId="125725"/>
</workbook>
</file>

<file path=xl/calcChain.xml><?xml version="1.0" encoding="utf-8"?>
<calcChain xmlns="http://schemas.openxmlformats.org/spreadsheetml/2006/main">
  <c r="H23" i="4"/>
  <c r="H22"/>
  <c r="C25" i="2"/>
  <c r="C26" s="1" a="1"/>
  <c r="C26" s="1"/>
  <c r="C27" s="1"/>
  <c r="H19" i="4" s="1"/>
  <c r="C11" i="2"/>
  <c r="C12" s="1"/>
  <c r="C5"/>
  <c r="C6" s="1" a="1"/>
  <c r="C6" s="1"/>
  <c r="C7" s="1"/>
  <c r="C13" i="4" s="1"/>
  <c r="H11" s="1"/>
  <c r="H20" l="1"/>
  <c r="H13"/>
  <c r="C14" i="2" l="1"/>
  <c r="H14" i="4" s="1"/>
  <c r="C19" i="2" l="1"/>
  <c r="C20" s="1" a="1"/>
  <c r="C20" s="1"/>
  <c r="C21" s="1"/>
  <c r="H16" i="4" s="1"/>
  <c r="H17" s="1"/>
</calcChain>
</file>

<file path=xl/sharedStrings.xml><?xml version="1.0" encoding="utf-8"?>
<sst xmlns="http://schemas.openxmlformats.org/spreadsheetml/2006/main" count="60" uniqueCount="45">
  <si>
    <t>Nombre de dents pignon</t>
  </si>
  <si>
    <t>Nombre de dents couronne</t>
  </si>
  <si>
    <t>Entraxe théorique calculé</t>
  </si>
  <si>
    <t>Coefficient K</t>
  </si>
  <si>
    <t>K</t>
  </si>
  <si>
    <t>valeur la plus proche</t>
  </si>
  <si>
    <t>Coefficient B équivalent</t>
  </si>
  <si>
    <t>B</t>
  </si>
  <si>
    <t>mm</t>
  </si>
  <si>
    <t>Nombre de maillon conseillé</t>
  </si>
  <si>
    <t>Z2-Z1</t>
  </si>
  <si>
    <t>C</t>
  </si>
  <si>
    <t>Calcul Z2-Z1</t>
  </si>
  <si>
    <t>Coefficient C</t>
  </si>
  <si>
    <t>valeur la plus proche maillon</t>
  </si>
  <si>
    <t>Cellule VERTE à remplir</t>
  </si>
  <si>
    <r>
      <t xml:space="preserve">Nombre de maillon </t>
    </r>
    <r>
      <rPr>
        <b/>
        <sz val="11"/>
        <color theme="1"/>
        <rFont val="Calibri"/>
        <family val="2"/>
        <scheme val="minor"/>
      </rPr>
      <t>théorique</t>
    </r>
  </si>
  <si>
    <t>Pour le nouvel entraxe:</t>
  </si>
  <si>
    <t>Pour l'entraxe:</t>
  </si>
  <si>
    <t>Cellule JAUNE automatique</t>
  </si>
  <si>
    <t>ETAPE 1 : Kit chaine actuel</t>
  </si>
  <si>
    <t>ETAPE 2: Kit chaine en prévision</t>
  </si>
  <si>
    <t>soit une différence d'entraxe avec le kit actuel de</t>
  </si>
  <si>
    <t>feuille de calcul ne pas modifier les valeurs</t>
  </si>
  <si>
    <t>Calcul kit chaine moto (Entraxe et Nbr de maillons)</t>
  </si>
  <si>
    <r>
      <t xml:space="preserve">Nouvel Entraxe </t>
    </r>
    <r>
      <rPr>
        <sz val="11"/>
        <color rgb="FF0070C0"/>
        <rFont val="Calibri"/>
        <family val="2"/>
        <scheme val="minor"/>
      </rPr>
      <t>si conservation du nombre de maillon actuel</t>
    </r>
  </si>
  <si>
    <r>
      <t xml:space="preserve">Nouvel entraxe </t>
    </r>
    <r>
      <rPr>
        <sz val="11"/>
        <color rgb="FF0070C0"/>
        <rFont val="Calibri"/>
        <family val="2"/>
        <scheme val="minor"/>
      </rPr>
      <t>avec le nombre de maillon conseillé</t>
    </r>
  </si>
  <si>
    <t>Pour l'entraxe nbr maillon identique</t>
  </si>
  <si>
    <t>Pas chaine moto</t>
  </si>
  <si>
    <t>Pour aide au choix:</t>
  </si>
  <si>
    <r>
      <rPr>
        <sz val="11"/>
        <color rgb="FF0070C0"/>
        <rFont val="Calibri"/>
        <family val="2"/>
        <scheme val="minor"/>
      </rPr>
      <t>En gardant le même entraxe</t>
    </r>
    <r>
      <rPr>
        <sz val="11"/>
        <color theme="1"/>
        <rFont val="Calibri"/>
        <family val="2"/>
        <scheme val="minor"/>
      </rPr>
      <t xml:space="preserve"> PSB/Couronne</t>
    </r>
  </si>
  <si>
    <t>Aide a l'utilisation du fichier</t>
  </si>
  <si>
    <r>
      <rPr>
        <b/>
        <sz val="11"/>
        <color rgb="FFC00000"/>
        <rFont val="Calibri"/>
        <family val="2"/>
        <scheme val="minor"/>
      </rPr>
      <t xml:space="preserve">Etape 1 / </t>
    </r>
    <r>
      <rPr>
        <sz val="11"/>
        <color theme="1"/>
        <rFont val="Calibri"/>
        <family val="2"/>
        <scheme val="minor"/>
      </rPr>
      <t>Connaitre les caractéristiques actuel de la moto, remplir les cases vertes</t>
    </r>
  </si>
  <si>
    <r>
      <rPr>
        <b/>
        <sz val="11"/>
        <color rgb="FFC00000"/>
        <rFont val="Calibri"/>
        <family val="2"/>
        <scheme val="minor"/>
      </rPr>
      <t>Etape 2 /</t>
    </r>
    <r>
      <rPr>
        <sz val="11"/>
        <color theme="1"/>
        <rFont val="Calibri"/>
        <family val="2"/>
        <scheme val="minor"/>
      </rPr>
      <t xml:space="preserve"> Remplir les cases vertes du kit chaine voulu, un nombre de maillon théorique est calculé, celui-ci ne tombe pas sur un chiffre rond et pair, ce pourquoi il y a un nombre de maillon conseillé (il ne peut y avoir un nombre impair de maillons, dans ce cas, par défaut c'est le nombre pair supérieur qui est sélectionné)</t>
    </r>
  </si>
  <si>
    <r>
      <rPr>
        <b/>
        <sz val="11"/>
        <color rgb="FFC00000"/>
        <rFont val="Calibri"/>
        <family val="2"/>
        <scheme val="minor"/>
      </rPr>
      <t>Aide au choix /</t>
    </r>
    <r>
      <rPr>
        <sz val="11"/>
        <color theme="1"/>
        <rFont val="Calibri"/>
        <family val="2"/>
        <scheme val="minor"/>
      </rPr>
      <t xml:space="preserve"> La différence d'entraxe avec le kit en prévision est indiqué, </t>
    </r>
    <r>
      <rPr>
        <u/>
        <sz val="11"/>
        <color theme="1"/>
        <rFont val="Calibri"/>
        <family val="2"/>
        <scheme val="minor"/>
      </rPr>
      <t>pour les 2 configurations</t>
    </r>
    <r>
      <rPr>
        <sz val="11"/>
        <color theme="1"/>
        <rFont val="Calibri"/>
        <family val="2"/>
        <scheme val="minor"/>
      </rPr>
      <t xml:space="preserve">, avec le nombre de maillon inchangé (actuel) et avec le nombre de maillon conseillé (en prévision), pour </t>
    </r>
    <r>
      <rPr>
        <u/>
        <sz val="11"/>
        <color rgb="FFFF0000"/>
        <rFont val="Calibri"/>
        <family val="2"/>
        <scheme val="minor"/>
      </rPr>
      <t>évaluer et choisir par vous-même la modification la plus approprié pour votre moto</t>
    </r>
    <r>
      <rPr>
        <sz val="11"/>
        <color theme="1"/>
        <rFont val="Calibri"/>
        <family val="2"/>
        <scheme val="minor"/>
      </rPr>
      <t>.</t>
    </r>
  </si>
  <si>
    <r>
      <t xml:space="preserve">Fichier réalisé par </t>
    </r>
    <r>
      <rPr>
        <b/>
        <i/>
        <sz val="11"/>
        <color rgb="FF0070C0"/>
        <rFont val="Calibri"/>
        <family val="2"/>
        <scheme val="minor"/>
      </rPr>
      <t xml:space="preserve">Ducati748 </t>
    </r>
  </si>
  <si>
    <t>(Calcul pour chaine en 520 ; 525 ; 530)</t>
  </si>
  <si>
    <t>Ce fichier n'a pour seul but qu'une aide au choix et rien d'autre</t>
  </si>
  <si>
    <t>image source avant modifications: wikihelp.autodesk.com</t>
  </si>
  <si>
    <t>Nombre de maillon actuel</t>
  </si>
  <si>
    <t>Info sur rapport de réduction:</t>
  </si>
  <si>
    <t>Rapport de réduction actuel</t>
  </si>
  <si>
    <t>Rapport de réduction en prévision</t>
  </si>
  <si>
    <t>Plus le rapport de réduction est élevé, plus la transmission est raccourcie (montée en régime (tr/min) plus rapide, moins de vitesse de pointe)</t>
  </si>
  <si>
    <t>Plus le rapport de réduction est faible, plus la transmission est allongée (montée en régime (tr/min) moins rapide, plus de vitesse de pointe)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</si>
</sst>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164" fontId="2" fillId="0" borderId="0" xfId="0" applyNumberFormat="1" applyFont="1"/>
    <xf numFmtId="0" fontId="2" fillId="0" borderId="0" xfId="0" applyNumberFormat="1" applyFont="1"/>
    <xf numFmtId="164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164" fontId="2" fillId="0" borderId="0" xfId="0" applyNumberFormat="1" applyFont="1"/>
    <xf numFmtId="0" fontId="2" fillId="0" borderId="0" xfId="0" applyNumberFormat="1" applyFont="1"/>
    <xf numFmtId="164" fontId="2" fillId="0" borderId="0" xfId="0" applyNumberFormat="1" applyFont="1"/>
    <xf numFmtId="0" fontId="2" fillId="0" borderId="0" xfId="0" applyNumberFormat="1" applyFont="1"/>
    <xf numFmtId="0" fontId="0" fillId="0" borderId="0" xfId="0"/>
    <xf numFmtId="49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/>
    <xf numFmtId="0" fontId="0" fillId="0" borderId="0" xfId="0"/>
    <xf numFmtId="165" fontId="2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/>
    <xf numFmtId="0" fontId="0" fillId="3" borderId="1" xfId="0" applyFill="1" applyBorder="1"/>
    <xf numFmtId="0" fontId="6" fillId="3" borderId="0" xfId="0" applyFont="1" applyFill="1"/>
    <xf numFmtId="0" fontId="0" fillId="0" borderId="13" xfId="0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8" xfId="0" applyFill="1" applyBorder="1"/>
    <xf numFmtId="0" fontId="0" fillId="0" borderId="8" xfId="0" applyBorder="1" applyAlignment="1">
      <alignment horizontal="left" vertical="center" wrapText="1"/>
    </xf>
    <xf numFmtId="0" fontId="13" fillId="0" borderId="16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2" borderId="25" xfId="0" applyFill="1" applyBorder="1"/>
    <xf numFmtId="0" fontId="0" fillId="2" borderId="1" xfId="0" applyFill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27" xfId="0" applyBorder="1" applyAlignment="1">
      <alignment wrapText="1"/>
    </xf>
    <xf numFmtId="0" fontId="0" fillId="6" borderId="15" xfId="0" applyFill="1" applyBorder="1"/>
    <xf numFmtId="0" fontId="0" fillId="0" borderId="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180975</xdr:rowOff>
    </xdr:from>
    <xdr:to>
      <xdr:col>9</xdr:col>
      <xdr:colOff>344311</xdr:colOff>
      <xdr:row>67</xdr:row>
      <xdr:rowOff>134168</xdr:rowOff>
    </xdr:to>
    <xdr:pic>
      <xdr:nvPicPr>
        <xdr:cNvPr id="3" name="Picture 2" descr="PSBcouronn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372225"/>
          <a:ext cx="10107436" cy="5858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69"/>
  <sheetViews>
    <sheetView tabSelected="1" workbookViewId="0">
      <selection activeCell="J29" sqref="J29"/>
    </sheetView>
  </sheetViews>
  <sheetFormatPr defaultRowHeight="15"/>
  <cols>
    <col min="2" max="2" width="28" customWidth="1"/>
    <col min="7" max="7" width="54.42578125" customWidth="1"/>
  </cols>
  <sheetData>
    <row r="2" spans="2:14" ht="15.75" thickBot="1"/>
    <row r="3" spans="2:14" ht="27" thickBot="1">
      <c r="B3" s="46" t="s">
        <v>24</v>
      </c>
      <c r="C3" s="47"/>
      <c r="D3" s="47"/>
      <c r="E3" s="47"/>
      <c r="F3" s="47"/>
      <c r="G3" s="47"/>
      <c r="H3" s="47"/>
      <c r="I3" s="48"/>
    </row>
    <row r="4" spans="2:14">
      <c r="B4" s="1" t="s">
        <v>19</v>
      </c>
      <c r="G4" s="21" t="s">
        <v>36</v>
      </c>
    </row>
    <row r="5" spans="2:14" ht="18.75">
      <c r="B5" s="32" t="s">
        <v>15</v>
      </c>
    </row>
    <row r="6" spans="2:14" ht="15.75" thickBot="1"/>
    <row r="7" spans="2:14" ht="21.75" thickBot="1">
      <c r="B7" s="44" t="s">
        <v>20</v>
      </c>
      <c r="C7" s="45"/>
      <c r="G7" s="44" t="s">
        <v>21</v>
      </c>
      <c r="H7" s="45"/>
    </row>
    <row r="8" spans="2:14" ht="15.75" thickBot="1">
      <c r="B8" s="23"/>
      <c r="C8" s="24"/>
    </row>
    <row r="9" spans="2:14" ht="15.75" thickBot="1">
      <c r="B9" s="23" t="s">
        <v>0</v>
      </c>
      <c r="C9" s="31">
        <v>14</v>
      </c>
      <c r="G9" s="63" t="s">
        <v>0</v>
      </c>
      <c r="H9" s="31">
        <v>14</v>
      </c>
    </row>
    <row r="10" spans="2:14" ht="15.75" thickBot="1">
      <c r="B10" s="23" t="s">
        <v>1</v>
      </c>
      <c r="C10" s="31">
        <v>38</v>
      </c>
      <c r="G10" s="63" t="s">
        <v>1</v>
      </c>
      <c r="H10" s="31">
        <v>42</v>
      </c>
    </row>
    <row r="11" spans="2:14" ht="15.75" thickBot="1">
      <c r="B11" s="25" t="s">
        <v>39</v>
      </c>
      <c r="C11" s="31">
        <v>96</v>
      </c>
      <c r="G11" s="63" t="s">
        <v>30</v>
      </c>
      <c r="H11" s="26">
        <f>C13</f>
        <v>552.26902499999994</v>
      </c>
    </row>
    <row r="12" spans="2:14" ht="15.75" thickBot="1"/>
    <row r="13" spans="2:14" ht="15.75" customHeight="1" thickBot="1">
      <c r="B13" t="s">
        <v>2</v>
      </c>
      <c r="C13" s="26">
        <f>'Feuille calcul'!C9*(2*'Calcul KIT CHAINE MOTO'!C11-'Calcul KIT CHAINE MOTO'!C9-'Calcul KIT CHAINE MOTO'!C10)*'Feuille calcul'!C7</f>
        <v>552.26902499999994</v>
      </c>
      <c r="D13" t="s">
        <v>8</v>
      </c>
      <c r="G13" s="64" t="s">
        <v>16</v>
      </c>
      <c r="H13" s="26">
        <f>(2*('Calcul KIT CHAINE MOTO'!H11/'Feuille calcul'!C9))+(('Calcul KIT CHAINE MOTO'!H9+'Calcul KIT CHAINE MOTO'!H10)/2)+(('Feuille calcul'!C12*'Feuille calcul'!C9)/'Calcul KIT CHAINE MOTO'!H11)</f>
        <v>98.148076666494191</v>
      </c>
      <c r="J13" s="36"/>
      <c r="K13" s="36"/>
      <c r="L13" s="36"/>
      <c r="M13" s="36"/>
      <c r="N13" s="27"/>
    </row>
    <row r="14" spans="2:14" ht="15.75" customHeight="1" thickBot="1">
      <c r="G14" s="34" t="s">
        <v>9</v>
      </c>
      <c r="H14" s="28">
        <f>EVEN('Feuille calcul'!C14)</f>
        <v>98</v>
      </c>
      <c r="J14" s="36"/>
      <c r="K14" s="36"/>
      <c r="L14" s="36"/>
      <c r="M14" s="36"/>
      <c r="N14" s="27"/>
    </row>
    <row r="15" spans="2:14" ht="15.75" thickBot="1">
      <c r="J15" s="36"/>
      <c r="K15" s="36"/>
      <c r="L15" s="36"/>
      <c r="M15" s="36"/>
      <c r="N15" s="27"/>
    </row>
    <row r="16" spans="2:14" ht="15" customHeight="1" thickBot="1">
      <c r="E16" s="40" t="s">
        <v>29</v>
      </c>
      <c r="F16" s="41"/>
      <c r="G16" s="35" t="s">
        <v>26</v>
      </c>
      <c r="H16" s="66">
        <f>'Feuille calcul'!C9*(2*'Calcul KIT CHAINE MOTO'!H14-'Calcul KIT CHAINE MOTO'!H9-'Calcul KIT CHAINE MOTO'!H10)*'Feuille calcul'!C21</f>
        <v>551.06887500000005</v>
      </c>
      <c r="I16" s="29" t="s">
        <v>8</v>
      </c>
      <c r="J16" s="36"/>
      <c r="K16" s="36"/>
      <c r="L16" s="36"/>
      <c r="M16" s="36"/>
      <c r="N16" s="27"/>
    </row>
    <row r="17" spans="2:14" ht="18" customHeight="1" thickBot="1">
      <c r="E17" s="42"/>
      <c r="F17" s="43"/>
      <c r="G17" s="33" t="s">
        <v>22</v>
      </c>
      <c r="H17" s="65">
        <f>H16-C13</f>
        <v>-1.2001499999998941</v>
      </c>
      <c r="I17" s="11" t="s">
        <v>8</v>
      </c>
      <c r="J17" s="36"/>
      <c r="K17" s="36"/>
      <c r="L17" s="36"/>
      <c r="M17" s="36"/>
      <c r="N17" s="27"/>
    </row>
    <row r="18" spans="2:14" ht="15.75" thickBot="1">
      <c r="J18" s="36"/>
      <c r="K18" s="36"/>
      <c r="L18" s="36"/>
      <c r="M18" s="36"/>
    </row>
    <row r="19" spans="2:14" ht="18" customHeight="1" thickBot="1">
      <c r="E19" s="40" t="s">
        <v>29</v>
      </c>
      <c r="F19" s="41"/>
      <c r="G19" s="35" t="s">
        <v>25</v>
      </c>
      <c r="H19" s="66">
        <f>'Feuille calcul'!C9*(2*'Calcul KIT CHAINE MOTO'!C11-'Calcul KIT CHAINE MOTO'!H9-'Calcul KIT CHAINE MOTO'!H10)*'Feuille calcul'!C27</f>
        <v>534.95702000000006</v>
      </c>
      <c r="I19" s="29" t="s">
        <v>8</v>
      </c>
      <c r="J19" s="36"/>
      <c r="K19" s="36"/>
      <c r="L19" s="36"/>
      <c r="M19" s="36"/>
    </row>
    <row r="20" spans="2:14" ht="15.75" thickBot="1">
      <c r="E20" s="42"/>
      <c r="F20" s="43"/>
      <c r="G20" s="33" t="s">
        <v>22</v>
      </c>
      <c r="H20" s="65">
        <f>H19-C13</f>
        <v>-17.312004999999886</v>
      </c>
      <c r="I20" s="21" t="s">
        <v>8</v>
      </c>
      <c r="J20" s="36"/>
      <c r="K20" s="36"/>
      <c r="L20" s="36"/>
      <c r="M20" s="36"/>
    </row>
    <row r="21" spans="2:14" s="21" customFormat="1" ht="15.75" thickBot="1">
      <c r="E21" s="61"/>
      <c r="F21" s="61"/>
      <c r="G21" s="62"/>
      <c r="J21" s="36"/>
      <c r="K21" s="36"/>
      <c r="L21" s="36"/>
      <c r="M21" s="36"/>
    </row>
    <row r="22" spans="2:14" s="21" customFormat="1" ht="15.75" thickBot="1">
      <c r="E22" s="40" t="s">
        <v>29</v>
      </c>
      <c r="F22" s="67"/>
      <c r="G22" s="70" t="s">
        <v>41</v>
      </c>
      <c r="H22" s="26">
        <f>C10/C9</f>
        <v>2.7142857142857144</v>
      </c>
      <c r="J22" s="36"/>
      <c r="K22" s="36"/>
      <c r="L22" s="36"/>
      <c r="M22" s="36"/>
    </row>
    <row r="23" spans="2:14" s="21" customFormat="1" ht="15.75" thickBot="1">
      <c r="E23" s="42"/>
      <c r="F23" s="68"/>
      <c r="G23" s="69" t="s">
        <v>42</v>
      </c>
      <c r="H23" s="26">
        <f>H10/H9</f>
        <v>3</v>
      </c>
      <c r="J23" s="36"/>
      <c r="K23" s="36"/>
      <c r="L23" s="36"/>
      <c r="M23" s="36"/>
    </row>
    <row r="24" spans="2:14" s="21" customFormat="1">
      <c r="B24" s="71" t="s">
        <v>40</v>
      </c>
      <c r="E24" s="61"/>
      <c r="F24" s="61"/>
      <c r="J24" s="36"/>
      <c r="K24" s="36"/>
      <c r="L24" s="36"/>
      <c r="M24" s="36"/>
    </row>
    <row r="25" spans="2:14" s="21" customFormat="1">
      <c r="B25" s="72" t="s">
        <v>44</v>
      </c>
      <c r="C25" s="72"/>
      <c r="D25" s="72"/>
      <c r="E25" s="72"/>
      <c r="F25" s="72"/>
      <c r="G25" s="72"/>
      <c r="H25" s="72"/>
      <c r="J25" s="36"/>
      <c r="K25" s="36"/>
      <c r="L25" s="36"/>
      <c r="M25" s="36"/>
    </row>
    <row r="26" spans="2:14" s="21" customFormat="1">
      <c r="B26" s="72" t="s">
        <v>43</v>
      </c>
      <c r="C26" s="72"/>
      <c r="D26" s="72"/>
      <c r="E26" s="72"/>
      <c r="F26" s="72"/>
      <c r="G26" s="72"/>
      <c r="H26" s="72"/>
      <c r="J26" s="36"/>
      <c r="K26" s="36"/>
      <c r="L26" s="36"/>
      <c r="M26" s="36"/>
    </row>
    <row r="28" spans="2:14">
      <c r="B28" s="37" t="s">
        <v>31</v>
      </c>
    </row>
    <row r="29" spans="2:14">
      <c r="B29" s="30" t="s">
        <v>32</v>
      </c>
      <c r="C29" s="30"/>
      <c r="D29" s="30"/>
      <c r="E29" s="30"/>
      <c r="F29" s="30"/>
      <c r="G29" s="30"/>
    </row>
    <row r="30" spans="2:14" ht="15" customHeight="1">
      <c r="B30" s="38" t="s">
        <v>33</v>
      </c>
      <c r="C30" s="38"/>
      <c r="D30" s="38"/>
      <c r="E30" s="38"/>
      <c r="F30" s="38"/>
      <c r="G30" s="38"/>
    </row>
    <row r="31" spans="2:14">
      <c r="B31" s="38"/>
      <c r="C31" s="38"/>
      <c r="D31" s="38"/>
      <c r="E31" s="38"/>
      <c r="F31" s="38"/>
      <c r="G31" s="38"/>
    </row>
    <row r="32" spans="2:14">
      <c r="B32" s="38"/>
      <c r="C32" s="38"/>
      <c r="D32" s="38"/>
      <c r="E32" s="38"/>
      <c r="F32" s="38"/>
      <c r="G32" s="38"/>
    </row>
    <row r="33" spans="2:7" ht="15" customHeight="1">
      <c r="B33" s="52" t="s">
        <v>34</v>
      </c>
      <c r="C33" s="53"/>
      <c r="D33" s="53"/>
      <c r="E33" s="53"/>
      <c r="F33" s="53"/>
      <c r="G33" s="54"/>
    </row>
    <row r="34" spans="2:7">
      <c r="B34" s="55"/>
      <c r="C34" s="56"/>
      <c r="D34" s="56"/>
      <c r="E34" s="56"/>
      <c r="F34" s="56"/>
      <c r="G34" s="57"/>
    </row>
    <row r="35" spans="2:7">
      <c r="B35" s="58"/>
      <c r="C35" s="59"/>
      <c r="D35" s="59"/>
      <c r="E35" s="59"/>
      <c r="F35" s="59"/>
      <c r="G35" s="60"/>
    </row>
    <row r="36" spans="2:7" ht="15.75">
      <c r="B36" s="39" t="s">
        <v>37</v>
      </c>
      <c r="C36" s="39"/>
      <c r="D36" s="39"/>
      <c r="E36" s="39"/>
      <c r="F36" s="39"/>
      <c r="G36" s="39"/>
    </row>
    <row r="69" spans="2:4">
      <c r="B69" s="21" t="s">
        <v>35</v>
      </c>
      <c r="D69" s="21" t="s">
        <v>38</v>
      </c>
    </row>
  </sheetData>
  <mergeCells count="11">
    <mergeCell ref="B3:I3"/>
    <mergeCell ref="E16:F17"/>
    <mergeCell ref="G7:H7"/>
    <mergeCell ref="B33:G35"/>
    <mergeCell ref="B36:G36"/>
    <mergeCell ref="E19:F20"/>
    <mergeCell ref="B30:G32"/>
    <mergeCell ref="B7:C7"/>
    <mergeCell ref="B25:H25"/>
    <mergeCell ref="B26:H26"/>
    <mergeCell ref="E22:F2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68"/>
  <sheetViews>
    <sheetView topLeftCell="A15" workbookViewId="0">
      <selection activeCell="B29" sqref="B29"/>
    </sheetView>
  </sheetViews>
  <sheetFormatPr defaultRowHeight="15"/>
  <cols>
    <col min="2" max="2" width="32.7109375" customWidth="1"/>
  </cols>
  <sheetData>
    <row r="1" spans="2:13" ht="15.75" thickBot="1"/>
    <row r="2" spans="2:13" ht="32.25" thickBot="1">
      <c r="B2" s="49" t="s">
        <v>23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4" spans="2:13">
      <c r="B4" s="11" t="s">
        <v>18</v>
      </c>
    </row>
    <row r="5" spans="2:13">
      <c r="B5" s="11" t="s">
        <v>3</v>
      </c>
      <c r="C5">
        <f>('Calcul KIT CHAINE MOTO'!C11-'Calcul KIT CHAINE MOTO'!C9)/('Calcul KIT CHAINE MOTO'!C10-'Calcul KIT CHAINE MOTO'!C9)</f>
        <v>3.4166666666666665</v>
      </c>
    </row>
    <row r="6" spans="2:13">
      <c r="B6" t="s">
        <v>5</v>
      </c>
      <c r="C6">
        <f t="array" ref="C6">INDEX(G9:G92,MATCH(MIN(ABS(C5-G9:G92)),ABS(C5-G9:G92),0))</f>
        <v>3.4</v>
      </c>
    </row>
    <row r="7" spans="2:13">
      <c r="B7" t="s">
        <v>6</v>
      </c>
      <c r="C7">
        <f>VLOOKUP(C6,$G$9:$H$92,2,FALSE)</f>
        <v>0.24848999999999999</v>
      </c>
    </row>
    <row r="8" spans="2:13">
      <c r="G8" t="s">
        <v>4</v>
      </c>
      <c r="H8" t="s">
        <v>7</v>
      </c>
      <c r="K8" s="12" t="s">
        <v>10</v>
      </c>
      <c r="L8" s="11" t="s">
        <v>11</v>
      </c>
    </row>
    <row r="9" spans="2:13">
      <c r="B9" s="21" t="s">
        <v>28</v>
      </c>
      <c r="C9">
        <v>15.875</v>
      </c>
      <c r="G9" s="3">
        <v>13</v>
      </c>
      <c r="H9" s="2">
        <v>0.24990999999999999</v>
      </c>
      <c r="K9" s="13">
        <v>1</v>
      </c>
      <c r="L9" s="22">
        <v>2.5000000000000001E-2</v>
      </c>
    </row>
    <row r="10" spans="2:13">
      <c r="G10" s="3">
        <v>12</v>
      </c>
      <c r="H10" s="2">
        <v>0.24990000000000001</v>
      </c>
      <c r="K10" s="13">
        <v>2</v>
      </c>
      <c r="L10" s="22">
        <v>0.10100000000000001</v>
      </c>
    </row>
    <row r="11" spans="2:13">
      <c r="B11" s="11" t="s">
        <v>12</v>
      </c>
      <c r="C11">
        <f>'Calcul KIT CHAINE MOTO'!H10-'Calcul KIT CHAINE MOTO'!H9</f>
        <v>28</v>
      </c>
      <c r="G11" s="3">
        <v>11</v>
      </c>
      <c r="H11" s="2">
        <v>0.24987999999999999</v>
      </c>
      <c r="K11" s="13">
        <v>3</v>
      </c>
      <c r="L11" s="22">
        <v>0.22800000000000001</v>
      </c>
    </row>
    <row r="12" spans="2:13">
      <c r="B12" s="11" t="s">
        <v>13</v>
      </c>
      <c r="C12" s="21">
        <f>VLOOKUP(C11,$K$9:$L$168,2,FALSE)</f>
        <v>19.86</v>
      </c>
      <c r="G12" s="3">
        <v>10</v>
      </c>
      <c r="H12" s="2">
        <v>0.24986</v>
      </c>
      <c r="K12" s="13">
        <v>4</v>
      </c>
      <c r="L12" s="22">
        <v>0.40500000000000003</v>
      </c>
    </row>
    <row r="13" spans="2:13">
      <c r="G13" s="3">
        <v>9</v>
      </c>
      <c r="H13" s="2">
        <v>0.24983</v>
      </c>
      <c r="K13" s="13">
        <v>5</v>
      </c>
      <c r="L13" s="22">
        <v>0.63300000000000001</v>
      </c>
    </row>
    <row r="14" spans="2:13">
      <c r="B14" s="11" t="s">
        <v>14</v>
      </c>
      <c r="C14">
        <f>ROUNDDOWN('Calcul KIT CHAINE MOTO'!H13,0)</f>
        <v>98</v>
      </c>
      <c r="G14" s="3">
        <v>8</v>
      </c>
      <c r="H14" s="2">
        <v>0.24978</v>
      </c>
      <c r="K14" s="13">
        <v>6</v>
      </c>
      <c r="L14" s="22">
        <v>0.91200000000000003</v>
      </c>
    </row>
    <row r="15" spans="2:13">
      <c r="G15" s="3">
        <v>7</v>
      </c>
      <c r="H15" s="2">
        <v>0.24970000000000001</v>
      </c>
      <c r="K15" s="13">
        <v>7</v>
      </c>
      <c r="L15" s="22">
        <v>1.24</v>
      </c>
    </row>
    <row r="16" spans="2:13">
      <c r="G16" s="3">
        <v>6</v>
      </c>
      <c r="H16" s="2">
        <v>0.24958</v>
      </c>
      <c r="K16" s="13">
        <v>8</v>
      </c>
      <c r="L16" s="22">
        <v>1.62</v>
      </c>
    </row>
    <row r="17" spans="2:12">
      <c r="G17" s="3">
        <v>5</v>
      </c>
      <c r="H17" s="2">
        <v>0.24937000000000001</v>
      </c>
      <c r="K17" s="13">
        <v>9</v>
      </c>
      <c r="L17" s="22">
        <v>2.0499999999999998</v>
      </c>
    </row>
    <row r="18" spans="2:12">
      <c r="B18" s="11" t="s">
        <v>17</v>
      </c>
      <c r="G18" s="3">
        <v>4.8</v>
      </c>
      <c r="H18" s="2">
        <v>0.24931</v>
      </c>
      <c r="K18" s="13">
        <v>10</v>
      </c>
      <c r="L18" s="22">
        <v>2.5299999999999998</v>
      </c>
    </row>
    <row r="19" spans="2:12">
      <c r="B19" s="21" t="s">
        <v>3</v>
      </c>
      <c r="C19" s="21">
        <f>('Calcul KIT CHAINE MOTO'!H14-'Calcul KIT CHAINE MOTO'!H9)/('Calcul KIT CHAINE MOTO'!H10-'Calcul KIT CHAINE MOTO'!H9)</f>
        <v>3</v>
      </c>
      <c r="G19" s="3">
        <v>4.5999999999999996</v>
      </c>
      <c r="H19" s="2">
        <v>0.24925</v>
      </c>
      <c r="K19" s="13">
        <v>11</v>
      </c>
      <c r="L19" s="22">
        <v>3.07</v>
      </c>
    </row>
    <row r="20" spans="2:12">
      <c r="B20" s="21" t="s">
        <v>5</v>
      </c>
      <c r="C20" s="21">
        <f t="array" ref="C20">INDEX(G9:G92,MATCH(MIN(ABS(C19-G9:G92)),ABS(C19-G9:G92),0))</f>
        <v>3</v>
      </c>
      <c r="G20" s="3">
        <v>4.4000000000000004</v>
      </c>
      <c r="H20" s="2">
        <v>0.24917</v>
      </c>
      <c r="K20" s="13">
        <v>12</v>
      </c>
      <c r="L20" s="22">
        <v>3.65</v>
      </c>
    </row>
    <row r="21" spans="2:12">
      <c r="B21" s="21" t="s">
        <v>6</v>
      </c>
      <c r="C21" s="21">
        <f>VLOOKUP(C20,$G$9:$H$92,2,FALSE)</f>
        <v>0.24795</v>
      </c>
      <c r="G21" s="3">
        <v>4.2</v>
      </c>
      <c r="H21" s="2">
        <v>0.24907000000000001</v>
      </c>
      <c r="K21" s="13">
        <v>13</v>
      </c>
      <c r="L21" s="22">
        <v>4.28</v>
      </c>
    </row>
    <row r="22" spans="2:12">
      <c r="G22" s="3">
        <v>4</v>
      </c>
      <c r="H22" s="2">
        <v>0.24895999999999999</v>
      </c>
      <c r="K22" s="13">
        <v>14</v>
      </c>
      <c r="L22" s="22">
        <v>4.96</v>
      </c>
    </row>
    <row r="23" spans="2:12">
      <c r="G23" s="3">
        <v>3.8</v>
      </c>
      <c r="H23" s="2">
        <v>0.24883</v>
      </c>
      <c r="K23" s="13">
        <v>15</v>
      </c>
      <c r="L23" s="22">
        <v>5.7</v>
      </c>
    </row>
    <row r="24" spans="2:12">
      <c r="B24" s="21" t="s">
        <v>27</v>
      </c>
      <c r="G24" s="3">
        <v>3.6</v>
      </c>
      <c r="H24" s="2">
        <v>0.24868000000000001</v>
      </c>
      <c r="K24" s="13">
        <v>16</v>
      </c>
      <c r="L24" s="22">
        <v>6.48</v>
      </c>
    </row>
    <row r="25" spans="2:12">
      <c r="B25" s="21" t="s">
        <v>3</v>
      </c>
      <c r="C25" s="21">
        <f>('Calcul KIT CHAINE MOTO'!C11-'Calcul KIT CHAINE MOTO'!H9)/('Calcul KIT CHAINE MOTO'!H10-'Calcul KIT CHAINE MOTO'!H9)</f>
        <v>2.9285714285714284</v>
      </c>
      <c r="G25" s="3">
        <v>3.4</v>
      </c>
      <c r="H25" s="2">
        <v>0.24848999999999999</v>
      </c>
      <c r="K25" s="13">
        <v>17</v>
      </c>
      <c r="L25" s="22">
        <v>7.32</v>
      </c>
    </row>
    <row r="26" spans="2:12">
      <c r="B26" s="21" t="s">
        <v>5</v>
      </c>
      <c r="C26" s="21">
        <f t="array" ref="C26">INDEX(G15:G98,MATCH(MIN(ABS(C25-G15:G98)),ABS(C25-G15:G98),0))</f>
        <v>2.9</v>
      </c>
      <c r="G26" s="3">
        <v>3.2</v>
      </c>
      <c r="H26" s="2">
        <v>0.24825</v>
      </c>
      <c r="K26" s="13">
        <v>18</v>
      </c>
      <c r="L26" s="22">
        <v>8.2100000000000009</v>
      </c>
    </row>
    <row r="27" spans="2:12">
      <c r="B27" s="21" t="s">
        <v>6</v>
      </c>
      <c r="C27" s="21">
        <f>VLOOKUP(C26,$G$9:$H$92,2,FALSE)</f>
        <v>0.24778</v>
      </c>
      <c r="G27" s="3">
        <v>3</v>
      </c>
      <c r="H27" s="2">
        <v>0.24795</v>
      </c>
      <c r="K27" s="13">
        <v>19</v>
      </c>
      <c r="L27" s="22">
        <v>9.14</v>
      </c>
    </row>
    <row r="28" spans="2:12">
      <c r="G28" s="3">
        <v>2.9</v>
      </c>
      <c r="H28" s="2">
        <v>0.24778</v>
      </c>
      <c r="K28" s="13">
        <v>20</v>
      </c>
      <c r="L28" s="22">
        <v>10.130000000000001</v>
      </c>
    </row>
    <row r="29" spans="2:12">
      <c r="G29" s="3">
        <v>2.8</v>
      </c>
      <c r="H29" s="2">
        <v>0.24757999999999999</v>
      </c>
      <c r="K29" s="14">
        <v>21</v>
      </c>
      <c r="L29" s="22">
        <v>11.17</v>
      </c>
    </row>
    <row r="30" spans="2:12">
      <c r="G30" s="6">
        <v>2.7</v>
      </c>
      <c r="H30" s="4">
        <v>0.24734999999999999</v>
      </c>
      <c r="K30" s="14">
        <v>22</v>
      </c>
      <c r="L30" s="22">
        <v>12.26</v>
      </c>
    </row>
    <row r="31" spans="2:12">
      <c r="G31" s="6">
        <v>2.6</v>
      </c>
      <c r="H31" s="4">
        <v>0.24707999999999999</v>
      </c>
      <c r="K31" s="14">
        <v>23</v>
      </c>
      <c r="L31" s="22">
        <v>13.4</v>
      </c>
    </row>
    <row r="32" spans="2:12">
      <c r="G32" s="6">
        <v>2.5</v>
      </c>
      <c r="H32" s="4">
        <v>0.24678</v>
      </c>
      <c r="K32" s="14">
        <v>24</v>
      </c>
      <c r="L32" s="22">
        <v>14.59</v>
      </c>
    </row>
    <row r="33" spans="7:12">
      <c r="G33" s="6">
        <v>2.4</v>
      </c>
      <c r="H33" s="4">
        <v>0.24643000000000001</v>
      </c>
      <c r="K33" s="14">
        <v>25</v>
      </c>
      <c r="L33" s="22">
        <v>15.83</v>
      </c>
    </row>
    <row r="34" spans="7:12">
      <c r="G34" s="6">
        <v>2.2999999999999998</v>
      </c>
      <c r="H34" s="4">
        <v>0.24601999999999999</v>
      </c>
      <c r="K34" s="14">
        <v>26</v>
      </c>
      <c r="L34" s="22">
        <v>17.12</v>
      </c>
    </row>
    <row r="35" spans="7:12">
      <c r="G35" s="6">
        <v>2.2000000000000002</v>
      </c>
      <c r="H35" s="4">
        <v>0.24551999999999999</v>
      </c>
      <c r="K35" s="14">
        <v>27</v>
      </c>
      <c r="L35" s="22">
        <v>18.47</v>
      </c>
    </row>
    <row r="36" spans="7:12">
      <c r="G36" s="6">
        <v>2.1</v>
      </c>
      <c r="H36" s="4">
        <v>0.24493000000000001</v>
      </c>
      <c r="K36" s="14">
        <v>28</v>
      </c>
      <c r="L36" s="22">
        <v>19.86</v>
      </c>
    </row>
    <row r="37" spans="7:12">
      <c r="G37" s="6">
        <v>2</v>
      </c>
      <c r="H37" s="4">
        <v>0.24421000000000001</v>
      </c>
      <c r="K37" s="14">
        <v>29</v>
      </c>
      <c r="L37" s="22">
        <v>21.3</v>
      </c>
    </row>
    <row r="38" spans="7:12">
      <c r="G38" s="6">
        <v>1.95</v>
      </c>
      <c r="H38" s="4">
        <v>0.24379999999999999</v>
      </c>
      <c r="K38" s="14">
        <v>30</v>
      </c>
      <c r="L38" s="22">
        <v>22.8</v>
      </c>
    </row>
    <row r="39" spans="7:12">
      <c r="G39" s="6">
        <v>1.9</v>
      </c>
      <c r="H39" s="4">
        <v>0.24332999999999999</v>
      </c>
      <c r="K39" s="14">
        <v>31</v>
      </c>
      <c r="L39" s="22">
        <v>24.34</v>
      </c>
    </row>
    <row r="40" spans="7:12">
      <c r="G40" s="6">
        <v>1.85</v>
      </c>
      <c r="H40" s="4">
        <v>0.24281</v>
      </c>
      <c r="K40" s="14">
        <v>32</v>
      </c>
      <c r="L40" s="22">
        <v>25.94</v>
      </c>
    </row>
    <row r="41" spans="7:12">
      <c r="G41" s="6">
        <v>1.8</v>
      </c>
      <c r="H41" s="4">
        <v>0.24221999999999999</v>
      </c>
      <c r="K41" s="14">
        <v>33</v>
      </c>
      <c r="L41" s="22">
        <v>27.58</v>
      </c>
    </row>
    <row r="42" spans="7:12">
      <c r="G42" s="6">
        <v>1.75</v>
      </c>
      <c r="H42" s="4">
        <v>0.24156</v>
      </c>
      <c r="K42" s="14">
        <v>34</v>
      </c>
      <c r="L42" s="22">
        <v>29.28</v>
      </c>
    </row>
    <row r="43" spans="7:12">
      <c r="G43" s="6">
        <v>1.7</v>
      </c>
      <c r="H43" s="5">
        <v>0.24081</v>
      </c>
      <c r="K43" s="14">
        <v>35</v>
      </c>
      <c r="L43" s="22">
        <v>31.03</v>
      </c>
    </row>
    <row r="44" spans="7:12">
      <c r="G44" s="6">
        <v>1.68</v>
      </c>
      <c r="H44" s="5">
        <v>0.24048</v>
      </c>
      <c r="K44" s="14">
        <v>36</v>
      </c>
      <c r="L44" s="22">
        <v>32.83</v>
      </c>
    </row>
    <row r="45" spans="7:12">
      <c r="G45" s="6">
        <v>1.66</v>
      </c>
      <c r="H45" s="5">
        <v>0.24013000000000001</v>
      </c>
      <c r="K45" s="14">
        <v>37</v>
      </c>
      <c r="L45" s="22">
        <v>34.68</v>
      </c>
    </row>
    <row r="46" spans="7:12">
      <c r="G46" s="6">
        <v>1.64</v>
      </c>
      <c r="H46" s="4">
        <v>0.23977000000000001</v>
      </c>
      <c r="K46" s="14">
        <v>38</v>
      </c>
      <c r="L46" s="22">
        <v>36.58</v>
      </c>
    </row>
    <row r="47" spans="7:12">
      <c r="G47" s="6">
        <v>1.62</v>
      </c>
      <c r="H47" s="4">
        <v>0.23938000000000001</v>
      </c>
      <c r="K47" s="14">
        <v>39</v>
      </c>
      <c r="L47" s="22">
        <v>38.53</v>
      </c>
    </row>
    <row r="48" spans="7:12">
      <c r="G48" s="6">
        <v>1.6</v>
      </c>
      <c r="H48" s="4">
        <v>0.23896999999999999</v>
      </c>
      <c r="K48" s="14">
        <v>40</v>
      </c>
      <c r="L48" s="22">
        <v>40.53</v>
      </c>
    </row>
    <row r="49" spans="7:12">
      <c r="G49" s="6">
        <v>1.58</v>
      </c>
      <c r="H49" s="4">
        <v>0.23854</v>
      </c>
      <c r="K49" s="15">
        <v>41</v>
      </c>
      <c r="L49" s="22">
        <v>42.58</v>
      </c>
    </row>
    <row r="50" spans="7:12">
      <c r="G50" s="6">
        <v>1.56</v>
      </c>
      <c r="H50" s="4">
        <v>0.23807</v>
      </c>
      <c r="K50" s="15">
        <v>42</v>
      </c>
      <c r="L50" s="22">
        <v>44.68</v>
      </c>
    </row>
    <row r="51" spans="7:12">
      <c r="G51" s="8">
        <v>1.54</v>
      </c>
      <c r="H51" s="7">
        <v>0.23758000000000001</v>
      </c>
      <c r="K51" s="15">
        <v>43</v>
      </c>
      <c r="L51" s="22">
        <v>46.84</v>
      </c>
    </row>
    <row r="52" spans="7:12">
      <c r="G52" s="8">
        <v>1.52</v>
      </c>
      <c r="H52" s="7">
        <v>0.23705000000000001</v>
      </c>
      <c r="K52" s="15">
        <v>44</v>
      </c>
      <c r="L52" s="22">
        <v>49.04</v>
      </c>
    </row>
    <row r="53" spans="7:12">
      <c r="G53" s="8">
        <v>1.5</v>
      </c>
      <c r="H53" s="7">
        <v>0.23648</v>
      </c>
      <c r="K53" s="15">
        <v>45</v>
      </c>
      <c r="L53" s="22">
        <v>51.29</v>
      </c>
    </row>
    <row r="54" spans="7:12">
      <c r="G54" s="8">
        <v>1.48</v>
      </c>
      <c r="H54" s="7">
        <v>0.23588000000000001</v>
      </c>
      <c r="K54" s="15">
        <v>46</v>
      </c>
      <c r="L54" s="22">
        <v>53.6</v>
      </c>
    </row>
    <row r="55" spans="7:12">
      <c r="G55" s="8">
        <v>1.46</v>
      </c>
      <c r="H55" s="7">
        <v>0.23524</v>
      </c>
      <c r="K55" s="15">
        <v>47</v>
      </c>
      <c r="L55" s="22">
        <v>55.95</v>
      </c>
    </row>
    <row r="56" spans="7:12">
      <c r="G56" s="8">
        <v>1.44</v>
      </c>
      <c r="H56" s="7">
        <v>0.23455000000000001</v>
      </c>
      <c r="K56" s="15">
        <v>48</v>
      </c>
      <c r="L56" s="22">
        <v>58.36</v>
      </c>
    </row>
    <row r="57" spans="7:12">
      <c r="G57" s="8">
        <v>1.42</v>
      </c>
      <c r="H57" s="7">
        <v>0.23380999999999999</v>
      </c>
      <c r="K57" s="15">
        <v>49</v>
      </c>
      <c r="L57" s="22">
        <v>60.82</v>
      </c>
    </row>
    <row r="58" spans="7:12">
      <c r="G58" s="8">
        <v>1.4</v>
      </c>
      <c r="H58" s="7">
        <v>0.23300999999999999</v>
      </c>
      <c r="K58" s="15">
        <v>50</v>
      </c>
      <c r="L58" s="22">
        <v>63.33</v>
      </c>
    </row>
    <row r="59" spans="7:12">
      <c r="G59" s="8">
        <v>1.39</v>
      </c>
      <c r="H59" s="7">
        <v>0.23258999999999999</v>
      </c>
      <c r="K59" s="15">
        <v>51</v>
      </c>
      <c r="L59" s="22">
        <v>65.88</v>
      </c>
    </row>
    <row r="60" spans="7:12">
      <c r="G60" s="8">
        <v>1.38</v>
      </c>
      <c r="H60" s="7">
        <v>0.23215</v>
      </c>
      <c r="K60" s="15">
        <v>52</v>
      </c>
      <c r="L60" s="22">
        <v>68.489999999999995</v>
      </c>
    </row>
    <row r="61" spans="7:12">
      <c r="G61" s="8">
        <v>1.37</v>
      </c>
      <c r="H61" s="7">
        <v>0.23169999999999999</v>
      </c>
      <c r="K61" s="15">
        <v>53</v>
      </c>
      <c r="L61" s="22">
        <v>71.150000000000006</v>
      </c>
    </row>
    <row r="62" spans="7:12">
      <c r="G62" s="8">
        <v>1.36</v>
      </c>
      <c r="H62" s="7">
        <v>0.23122999999999999</v>
      </c>
      <c r="K62" s="15">
        <v>54</v>
      </c>
      <c r="L62" s="22">
        <v>73.86</v>
      </c>
    </row>
    <row r="63" spans="7:12">
      <c r="G63" s="8">
        <v>1.35</v>
      </c>
      <c r="H63" s="8">
        <v>0.23072999999999999</v>
      </c>
      <c r="K63" s="15">
        <v>55</v>
      </c>
      <c r="L63" s="22">
        <v>76.62</v>
      </c>
    </row>
    <row r="64" spans="7:12">
      <c r="G64" s="8">
        <v>1.34</v>
      </c>
      <c r="H64" s="8">
        <v>0.23022000000000001</v>
      </c>
      <c r="K64" s="15">
        <v>56</v>
      </c>
      <c r="L64" s="22">
        <v>79.44</v>
      </c>
    </row>
    <row r="65" spans="7:12">
      <c r="G65" s="8">
        <v>1.33</v>
      </c>
      <c r="H65" s="7">
        <v>0.22968</v>
      </c>
      <c r="K65" s="15">
        <v>57</v>
      </c>
      <c r="L65" s="22">
        <v>82.3</v>
      </c>
    </row>
    <row r="66" spans="7:12">
      <c r="G66" s="8">
        <v>1.32</v>
      </c>
      <c r="H66" s="7">
        <v>0.22911999999999999</v>
      </c>
      <c r="K66" s="15">
        <v>58</v>
      </c>
      <c r="L66" s="22">
        <v>85.21</v>
      </c>
    </row>
    <row r="67" spans="7:12">
      <c r="G67" s="8">
        <v>1.31</v>
      </c>
      <c r="H67" s="7">
        <v>0.22853999999999999</v>
      </c>
      <c r="K67" s="15">
        <v>59</v>
      </c>
      <c r="L67" s="22">
        <v>88.17</v>
      </c>
    </row>
    <row r="68" spans="7:12">
      <c r="G68" s="8">
        <v>1.3</v>
      </c>
      <c r="H68" s="7">
        <v>0.22792999999999999</v>
      </c>
      <c r="K68" s="15">
        <v>60</v>
      </c>
      <c r="L68" s="22">
        <v>91.19</v>
      </c>
    </row>
    <row r="69" spans="7:12">
      <c r="G69" s="8">
        <v>1.29</v>
      </c>
      <c r="H69" s="7">
        <v>0.22728999999999999</v>
      </c>
      <c r="K69" s="16">
        <v>61</v>
      </c>
      <c r="L69" s="22">
        <v>94.25</v>
      </c>
    </row>
    <row r="70" spans="7:12">
      <c r="G70" s="8">
        <v>1.28</v>
      </c>
      <c r="H70" s="7">
        <v>0.22661999999999999</v>
      </c>
      <c r="K70" s="16">
        <v>62</v>
      </c>
      <c r="L70" s="22">
        <v>97.37</v>
      </c>
    </row>
    <row r="71" spans="7:12">
      <c r="G71" s="8">
        <v>1.27</v>
      </c>
      <c r="H71" s="7">
        <v>0.22592999999999999</v>
      </c>
      <c r="K71" s="16">
        <v>63</v>
      </c>
      <c r="L71" s="22">
        <v>100.54</v>
      </c>
    </row>
    <row r="72" spans="7:12">
      <c r="G72" s="10">
        <v>1.26</v>
      </c>
      <c r="H72" s="9">
        <v>0.22520000000000001</v>
      </c>
      <c r="K72" s="16">
        <v>64</v>
      </c>
      <c r="L72" s="22">
        <v>103.75</v>
      </c>
    </row>
    <row r="73" spans="7:12">
      <c r="G73" s="10">
        <v>1.25</v>
      </c>
      <c r="H73" s="9">
        <v>0.22442999999999999</v>
      </c>
      <c r="K73" s="16">
        <v>65</v>
      </c>
      <c r="L73" s="22">
        <v>107.02</v>
      </c>
    </row>
    <row r="74" spans="7:12">
      <c r="G74" s="10">
        <v>1.24</v>
      </c>
      <c r="H74" s="9">
        <v>0.22361</v>
      </c>
      <c r="K74" s="16">
        <v>66</v>
      </c>
      <c r="L74" s="22">
        <v>110.34</v>
      </c>
    </row>
    <row r="75" spans="7:12">
      <c r="G75" s="10">
        <v>1.23</v>
      </c>
      <c r="H75" s="9">
        <v>0.22275</v>
      </c>
      <c r="K75" s="16">
        <v>67</v>
      </c>
      <c r="L75" s="22">
        <v>113.71</v>
      </c>
    </row>
    <row r="76" spans="7:12">
      <c r="G76" s="10">
        <v>1.22</v>
      </c>
      <c r="H76" s="9">
        <v>0.22184999999999999</v>
      </c>
      <c r="K76" s="16">
        <v>68</v>
      </c>
      <c r="L76" s="22">
        <v>117.13</v>
      </c>
    </row>
    <row r="77" spans="7:12">
      <c r="G77" s="10">
        <v>1.21</v>
      </c>
      <c r="H77" s="9">
        <v>0.22090000000000001</v>
      </c>
      <c r="K77" s="16">
        <v>69</v>
      </c>
      <c r="L77" s="22">
        <v>120.6</v>
      </c>
    </row>
    <row r="78" spans="7:12">
      <c r="G78" s="10">
        <v>1.2</v>
      </c>
      <c r="H78" s="9">
        <v>0.21990000000000001</v>
      </c>
      <c r="K78" s="16">
        <v>70</v>
      </c>
      <c r="L78" s="22">
        <v>124.12</v>
      </c>
    </row>
    <row r="79" spans="7:12">
      <c r="G79" s="10">
        <v>1.19</v>
      </c>
      <c r="H79" s="9">
        <v>0.21884000000000001</v>
      </c>
      <c r="K79" s="16">
        <v>71</v>
      </c>
      <c r="L79" s="22">
        <v>127.69</v>
      </c>
    </row>
    <row r="80" spans="7:12">
      <c r="G80" s="10">
        <v>1.18</v>
      </c>
      <c r="H80" s="9">
        <v>0.21770999999999999</v>
      </c>
      <c r="K80" s="16">
        <v>72</v>
      </c>
      <c r="L80" s="22">
        <v>131.31</v>
      </c>
    </row>
    <row r="81" spans="7:12">
      <c r="G81" s="10">
        <v>1.17</v>
      </c>
      <c r="H81" s="9">
        <v>0.21651999999999999</v>
      </c>
      <c r="K81" s="16">
        <v>73</v>
      </c>
      <c r="L81" s="22">
        <v>134.99</v>
      </c>
    </row>
    <row r="82" spans="7:12">
      <c r="G82" s="10">
        <v>1.1599999999999999</v>
      </c>
      <c r="H82" s="9">
        <v>0.21526000000000001</v>
      </c>
      <c r="K82" s="16">
        <v>74</v>
      </c>
      <c r="L82" s="22">
        <v>138.71</v>
      </c>
    </row>
    <row r="83" spans="7:12">
      <c r="G83" s="10">
        <v>1.1499999999999999</v>
      </c>
      <c r="H83" s="9">
        <v>0.21390000000000001</v>
      </c>
      <c r="K83" s="16">
        <v>75</v>
      </c>
      <c r="L83" s="22">
        <v>142.47999999999999</v>
      </c>
    </row>
    <row r="84" spans="7:12">
      <c r="G84" s="10">
        <v>1.1399999999999999</v>
      </c>
      <c r="H84" s="9">
        <v>0.21245</v>
      </c>
      <c r="K84" s="16">
        <v>76</v>
      </c>
      <c r="L84" s="22">
        <v>146.31</v>
      </c>
    </row>
    <row r="85" spans="7:12">
      <c r="G85" s="10">
        <v>1.1299999999999999</v>
      </c>
      <c r="H85" s="9">
        <v>0.2109</v>
      </c>
      <c r="K85" s="16">
        <v>77</v>
      </c>
      <c r="L85" s="22">
        <v>150.18</v>
      </c>
    </row>
    <row r="86" spans="7:12">
      <c r="G86" s="10">
        <v>1.1200000000000001</v>
      </c>
      <c r="H86" s="9">
        <v>0.20923</v>
      </c>
      <c r="K86" s="16">
        <v>78</v>
      </c>
      <c r="L86" s="22">
        <v>154.11000000000001</v>
      </c>
    </row>
    <row r="87" spans="7:12">
      <c r="G87" s="10">
        <v>1.1100000000000001</v>
      </c>
      <c r="H87" s="9">
        <v>0.20744000000000001</v>
      </c>
      <c r="K87" s="16">
        <v>79</v>
      </c>
      <c r="L87" s="22">
        <v>158.09</v>
      </c>
    </row>
    <row r="88" spans="7:12">
      <c r="G88" s="10">
        <v>1.1000000000000001</v>
      </c>
      <c r="H88" s="9">
        <v>0.20549000000000001</v>
      </c>
      <c r="K88" s="16">
        <v>80</v>
      </c>
      <c r="L88" s="22">
        <v>162.11000000000001</v>
      </c>
    </row>
    <row r="89" spans="7:12">
      <c r="G89" s="10">
        <v>1.0900000000000001</v>
      </c>
      <c r="H89" s="9">
        <v>0.20336000000000001</v>
      </c>
      <c r="K89" s="17">
        <v>81</v>
      </c>
      <c r="L89" s="22">
        <v>166.19</v>
      </c>
    </row>
    <row r="90" spans="7:12">
      <c r="G90" s="10">
        <v>1.08</v>
      </c>
      <c r="H90" s="9">
        <v>0.20104</v>
      </c>
      <c r="K90" s="17">
        <v>82</v>
      </c>
      <c r="L90" s="22">
        <v>170.32</v>
      </c>
    </row>
    <row r="91" spans="7:12">
      <c r="G91" s="10">
        <v>1.07</v>
      </c>
      <c r="H91" s="9">
        <v>0.19847999999999999</v>
      </c>
      <c r="K91" s="17">
        <v>83</v>
      </c>
      <c r="L91" s="22">
        <v>174.5</v>
      </c>
    </row>
    <row r="92" spans="7:12">
      <c r="G92" s="10">
        <v>1.06</v>
      </c>
      <c r="H92" s="9">
        <v>0.19564000000000001</v>
      </c>
      <c r="K92" s="17">
        <v>84</v>
      </c>
      <c r="L92" s="22">
        <v>178.73</v>
      </c>
    </row>
    <row r="93" spans="7:12">
      <c r="K93" s="17">
        <v>85</v>
      </c>
      <c r="L93" s="22">
        <v>183.01</v>
      </c>
    </row>
    <row r="94" spans="7:12">
      <c r="K94" s="17">
        <v>86</v>
      </c>
      <c r="L94" s="22">
        <v>187.34</v>
      </c>
    </row>
    <row r="95" spans="7:12">
      <c r="K95" s="17">
        <v>87</v>
      </c>
      <c r="L95" s="22">
        <v>191.73</v>
      </c>
    </row>
    <row r="96" spans="7:12">
      <c r="K96" s="17">
        <v>88</v>
      </c>
      <c r="L96" s="22">
        <v>196.16</v>
      </c>
    </row>
    <row r="97" spans="11:12">
      <c r="K97" s="17">
        <v>89</v>
      </c>
      <c r="L97" s="22">
        <v>200.64</v>
      </c>
    </row>
    <row r="98" spans="11:12">
      <c r="K98" s="17">
        <v>90</v>
      </c>
      <c r="L98" s="22">
        <v>205.18</v>
      </c>
    </row>
    <row r="99" spans="11:12">
      <c r="K99" s="17">
        <v>91</v>
      </c>
      <c r="L99" s="22">
        <v>209.76</v>
      </c>
    </row>
    <row r="100" spans="11:12">
      <c r="K100" s="17">
        <v>92</v>
      </c>
      <c r="L100" s="22">
        <v>214.4</v>
      </c>
    </row>
    <row r="101" spans="11:12">
      <c r="K101" s="17">
        <v>93</v>
      </c>
      <c r="L101" s="22">
        <v>219.08</v>
      </c>
    </row>
    <row r="102" spans="11:12">
      <c r="K102" s="17">
        <v>94</v>
      </c>
      <c r="L102" s="22">
        <v>223.82</v>
      </c>
    </row>
    <row r="103" spans="11:12">
      <c r="K103" s="17">
        <v>95</v>
      </c>
      <c r="L103" s="22">
        <v>228.61</v>
      </c>
    </row>
    <row r="104" spans="11:12">
      <c r="K104" s="17">
        <v>96</v>
      </c>
      <c r="L104" s="22">
        <v>233.44</v>
      </c>
    </row>
    <row r="105" spans="11:12">
      <c r="K105" s="17">
        <v>97</v>
      </c>
      <c r="L105" s="22">
        <v>238.33</v>
      </c>
    </row>
    <row r="106" spans="11:12">
      <c r="K106" s="17">
        <v>98</v>
      </c>
      <c r="L106" s="22">
        <v>243.27</v>
      </c>
    </row>
    <row r="107" spans="11:12">
      <c r="K107" s="17">
        <v>99</v>
      </c>
      <c r="L107" s="22">
        <v>248.26</v>
      </c>
    </row>
    <row r="108" spans="11:12">
      <c r="K108" s="17">
        <v>100</v>
      </c>
      <c r="L108" s="22">
        <v>253.3</v>
      </c>
    </row>
    <row r="109" spans="11:12">
      <c r="K109" s="18">
        <v>101</v>
      </c>
      <c r="L109" s="22">
        <v>258.39</v>
      </c>
    </row>
    <row r="110" spans="11:12">
      <c r="K110" s="18">
        <v>102</v>
      </c>
      <c r="L110" s="22">
        <v>263.54000000000002</v>
      </c>
    </row>
    <row r="111" spans="11:12">
      <c r="K111" s="18">
        <v>103</v>
      </c>
      <c r="L111" s="22">
        <v>268.73</v>
      </c>
    </row>
    <row r="112" spans="11:12">
      <c r="K112" s="18">
        <v>104</v>
      </c>
      <c r="L112" s="22">
        <v>273.97000000000003</v>
      </c>
    </row>
    <row r="113" spans="11:12">
      <c r="K113" s="18">
        <v>105</v>
      </c>
      <c r="L113" s="22">
        <v>279.27</v>
      </c>
    </row>
    <row r="114" spans="11:12">
      <c r="K114" s="18">
        <v>106</v>
      </c>
      <c r="L114" s="22">
        <v>284.61</v>
      </c>
    </row>
    <row r="115" spans="11:12">
      <c r="K115" s="18">
        <v>107</v>
      </c>
      <c r="L115" s="22">
        <v>290.01</v>
      </c>
    </row>
    <row r="116" spans="11:12">
      <c r="K116" s="18">
        <v>108</v>
      </c>
      <c r="L116" s="22">
        <v>295.45</v>
      </c>
    </row>
    <row r="117" spans="11:12">
      <c r="K117" s="18">
        <v>109</v>
      </c>
      <c r="L117" s="22">
        <v>300.95</v>
      </c>
    </row>
    <row r="118" spans="11:12">
      <c r="K118" s="18">
        <v>110</v>
      </c>
      <c r="L118" s="22">
        <v>306.5</v>
      </c>
    </row>
    <row r="119" spans="11:12">
      <c r="K119" s="18">
        <v>111</v>
      </c>
      <c r="L119" s="22">
        <v>312.08999999999997</v>
      </c>
    </row>
    <row r="120" spans="11:12">
      <c r="K120" s="18">
        <v>112</v>
      </c>
      <c r="L120" s="22">
        <v>317.74</v>
      </c>
    </row>
    <row r="121" spans="11:12">
      <c r="K121" s="18">
        <v>113</v>
      </c>
      <c r="L121" s="22">
        <v>323.44</v>
      </c>
    </row>
    <row r="122" spans="11:12">
      <c r="K122" s="18">
        <v>114</v>
      </c>
      <c r="L122" s="22">
        <v>329.19</v>
      </c>
    </row>
    <row r="123" spans="11:12">
      <c r="K123" s="18">
        <v>115</v>
      </c>
      <c r="L123" s="22">
        <v>334.99</v>
      </c>
    </row>
    <row r="124" spans="11:12">
      <c r="K124" s="18">
        <v>116</v>
      </c>
      <c r="L124" s="22">
        <v>340.84</v>
      </c>
    </row>
    <row r="125" spans="11:12">
      <c r="K125" s="18">
        <v>117</v>
      </c>
      <c r="L125" s="22">
        <v>346.75</v>
      </c>
    </row>
    <row r="126" spans="11:12">
      <c r="K126" s="18">
        <v>118</v>
      </c>
      <c r="L126" s="22">
        <v>352.7</v>
      </c>
    </row>
    <row r="127" spans="11:12">
      <c r="K127" s="18">
        <v>119</v>
      </c>
      <c r="L127" s="22">
        <v>358.7</v>
      </c>
    </row>
    <row r="128" spans="11:12">
      <c r="K128" s="18">
        <v>120</v>
      </c>
      <c r="L128" s="22">
        <v>364.76</v>
      </c>
    </row>
    <row r="129" spans="11:12">
      <c r="K129" s="19">
        <v>121</v>
      </c>
      <c r="L129" s="22">
        <v>370.86</v>
      </c>
    </row>
    <row r="130" spans="11:12">
      <c r="K130" s="19">
        <v>122</v>
      </c>
      <c r="L130" s="22">
        <v>377.02</v>
      </c>
    </row>
    <row r="131" spans="11:12">
      <c r="K131" s="19">
        <v>123</v>
      </c>
      <c r="L131" s="22">
        <v>383.22</v>
      </c>
    </row>
    <row r="132" spans="11:12">
      <c r="K132" s="19">
        <v>124</v>
      </c>
      <c r="L132" s="22">
        <v>389.48</v>
      </c>
    </row>
    <row r="133" spans="11:12">
      <c r="K133" s="19">
        <v>125</v>
      </c>
      <c r="L133" s="22">
        <v>395.79</v>
      </c>
    </row>
    <row r="134" spans="11:12">
      <c r="K134" s="19">
        <v>126</v>
      </c>
      <c r="L134" s="22">
        <v>402.14</v>
      </c>
    </row>
    <row r="135" spans="11:12">
      <c r="K135" s="19">
        <v>127</v>
      </c>
      <c r="L135" s="22">
        <v>408.55</v>
      </c>
    </row>
    <row r="136" spans="11:12">
      <c r="K136" s="19">
        <v>128</v>
      </c>
      <c r="L136" s="22">
        <v>415.01</v>
      </c>
    </row>
    <row r="137" spans="11:12">
      <c r="K137" s="19">
        <v>129</v>
      </c>
      <c r="L137" s="22">
        <v>421.52</v>
      </c>
    </row>
    <row r="138" spans="11:12">
      <c r="K138" s="19">
        <v>130</v>
      </c>
      <c r="L138" s="22">
        <v>428.08</v>
      </c>
    </row>
    <row r="139" spans="11:12">
      <c r="K139" s="19">
        <v>131</v>
      </c>
      <c r="L139" s="22">
        <v>434.69</v>
      </c>
    </row>
    <row r="140" spans="11:12">
      <c r="K140" s="19">
        <v>132</v>
      </c>
      <c r="L140" s="22">
        <v>441.36</v>
      </c>
    </row>
    <row r="141" spans="11:12">
      <c r="K141" s="19">
        <v>133</v>
      </c>
      <c r="L141" s="22">
        <v>448.07</v>
      </c>
    </row>
    <row r="142" spans="11:12">
      <c r="K142" s="19">
        <v>134</v>
      </c>
      <c r="L142" s="22">
        <v>454.83</v>
      </c>
    </row>
    <row r="143" spans="11:12">
      <c r="K143" s="19">
        <v>135</v>
      </c>
      <c r="L143" s="22">
        <v>461.64</v>
      </c>
    </row>
    <row r="144" spans="11:12">
      <c r="K144" s="19">
        <v>136</v>
      </c>
      <c r="L144" s="22">
        <v>468.51</v>
      </c>
    </row>
    <row r="145" spans="11:12">
      <c r="K145" s="19">
        <v>137</v>
      </c>
      <c r="L145" s="22">
        <v>475.42</v>
      </c>
    </row>
    <row r="146" spans="11:12">
      <c r="K146" s="19">
        <v>138</v>
      </c>
      <c r="L146" s="22">
        <v>482.39</v>
      </c>
    </row>
    <row r="147" spans="11:12">
      <c r="K147" s="19">
        <v>139</v>
      </c>
      <c r="L147" s="22">
        <v>489.41</v>
      </c>
    </row>
    <row r="148" spans="11:12">
      <c r="K148" s="19">
        <v>140</v>
      </c>
      <c r="L148" s="22">
        <v>496.47</v>
      </c>
    </row>
    <row r="149" spans="11:12">
      <c r="K149" s="20">
        <v>141</v>
      </c>
      <c r="L149" s="22">
        <v>503.59</v>
      </c>
    </row>
    <row r="150" spans="11:12">
      <c r="K150" s="20">
        <v>142</v>
      </c>
      <c r="L150" s="22">
        <v>510.76</v>
      </c>
    </row>
    <row r="151" spans="11:12">
      <c r="K151" s="20">
        <v>143</v>
      </c>
      <c r="L151" s="22">
        <v>517.98</v>
      </c>
    </row>
    <row r="152" spans="11:12">
      <c r="K152" s="20">
        <v>144</v>
      </c>
      <c r="L152" s="22">
        <v>525.25</v>
      </c>
    </row>
    <row r="153" spans="11:12">
      <c r="K153" s="20">
        <v>145</v>
      </c>
      <c r="L153" s="22">
        <v>532.57000000000005</v>
      </c>
    </row>
    <row r="154" spans="11:12">
      <c r="K154" s="20">
        <v>146</v>
      </c>
      <c r="L154" s="22">
        <v>539.94000000000005</v>
      </c>
    </row>
    <row r="155" spans="11:12">
      <c r="K155" s="20">
        <v>147</v>
      </c>
      <c r="L155" s="22">
        <v>547.36</v>
      </c>
    </row>
    <row r="156" spans="11:12">
      <c r="K156" s="20">
        <v>148</v>
      </c>
      <c r="L156" s="22">
        <v>554.83000000000004</v>
      </c>
    </row>
    <row r="157" spans="11:12">
      <c r="K157" s="20">
        <v>149</v>
      </c>
      <c r="L157" s="22">
        <v>562.36</v>
      </c>
    </row>
    <row r="158" spans="11:12">
      <c r="K158" s="20">
        <v>150</v>
      </c>
      <c r="L158" s="22">
        <v>569.92999999999995</v>
      </c>
    </row>
    <row r="159" spans="11:12">
      <c r="K159" s="20">
        <v>151</v>
      </c>
      <c r="L159" s="22">
        <v>577.55999999999995</v>
      </c>
    </row>
    <row r="160" spans="11:12">
      <c r="K160" s="20">
        <v>152</v>
      </c>
      <c r="L160" s="22">
        <v>585.23</v>
      </c>
    </row>
    <row r="161" spans="11:12">
      <c r="K161" s="20">
        <v>153</v>
      </c>
      <c r="L161" s="22">
        <v>592.96</v>
      </c>
    </row>
    <row r="162" spans="11:12">
      <c r="K162" s="20">
        <v>154</v>
      </c>
      <c r="L162" s="22">
        <v>600.73</v>
      </c>
    </row>
    <row r="163" spans="11:12">
      <c r="K163" s="20">
        <v>155</v>
      </c>
      <c r="L163" s="22">
        <v>608.55999999999995</v>
      </c>
    </row>
    <row r="164" spans="11:12">
      <c r="K164" s="20">
        <v>156</v>
      </c>
      <c r="L164" s="22">
        <v>616.44000000000005</v>
      </c>
    </row>
    <row r="165" spans="11:12">
      <c r="K165" s="20">
        <v>157</v>
      </c>
      <c r="L165" s="22">
        <v>624.37</v>
      </c>
    </row>
    <row r="166" spans="11:12">
      <c r="K166" s="20">
        <v>158</v>
      </c>
      <c r="L166" s="22">
        <v>632.35</v>
      </c>
    </row>
    <row r="167" spans="11:12">
      <c r="K167" s="20">
        <v>159</v>
      </c>
      <c r="L167" s="22">
        <v>640.38</v>
      </c>
    </row>
    <row r="168" spans="11:12">
      <c r="K168" s="20">
        <v>160</v>
      </c>
      <c r="L168" s="22">
        <v>648.46</v>
      </c>
    </row>
  </sheetData>
  <mergeCells count="1">
    <mergeCell ref="B2:M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 KIT CHAINE MOTO</vt:lpstr>
      <vt:lpstr>Feuille calcul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Sly</dc:creator>
  <cp:lastModifiedBy>Sly</cp:lastModifiedBy>
  <dcterms:created xsi:type="dcterms:W3CDTF">2013-09-09T19:35:33Z</dcterms:created>
  <dcterms:modified xsi:type="dcterms:W3CDTF">2013-09-11T18:04:39Z</dcterms:modified>
</cp:coreProperties>
</file>